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4200" windowHeight="2535" activeTab="0"/>
  </bookViews>
  <sheets>
    <sheet name="Association" sheetId="1" r:id="rId1"/>
  </sheets>
  <definedNames/>
  <calcPr fullCalcOnLoad="1"/>
</workbook>
</file>

<file path=xl/sharedStrings.xml><?xml version="1.0" encoding="utf-8"?>
<sst xmlns="http://schemas.openxmlformats.org/spreadsheetml/2006/main" count="35" uniqueCount="18">
  <si>
    <t>freq</t>
  </si>
  <si>
    <t>mean</t>
  </si>
  <si>
    <t>pop mean</t>
  </si>
  <si>
    <t>mixed</t>
  </si>
  <si>
    <t>allelediff</t>
  </si>
  <si>
    <t>allele1</t>
  </si>
  <si>
    <t>allele2</t>
  </si>
  <si>
    <t>RANDOM MATING</t>
  </si>
  <si>
    <t>(NOT HWE)</t>
  </si>
  <si>
    <t>Population Mean</t>
  </si>
  <si>
    <t>Contribution to mean</t>
  </si>
  <si>
    <t>genotype</t>
  </si>
  <si>
    <t>frequency</t>
  </si>
  <si>
    <t>Population A</t>
  </si>
  <si>
    <t>Population B</t>
  </si>
  <si>
    <t>Mixed</t>
  </si>
  <si>
    <t>dominance dev</t>
  </si>
  <si>
    <t>(in HWE)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</si>
</sst>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4">
    <font>
      <sz val="10"/>
      <name val="Arial"/>
      <family val="0"/>
    </font>
    <font>
      <b/>
      <sz val="10"/>
      <name val="Arial"/>
      <family val="2"/>
    </font>
    <font>
      <sz val="4.5"/>
      <name val="Arial"/>
      <family val="0"/>
    </font>
    <font>
      <sz val="4.25"/>
      <name val="Arial"/>
      <family val="0"/>
    </font>
    <font>
      <i/>
      <sz val="10"/>
      <name val="Arial"/>
      <family val="2"/>
    </font>
    <font>
      <b/>
      <sz val="9"/>
      <name val="Arial"/>
      <family val="0"/>
    </font>
    <font>
      <b/>
      <sz val="11"/>
      <name val="Arial"/>
      <family val="2"/>
    </font>
    <font>
      <sz val="10"/>
      <color indexed="9"/>
      <name val="Arial"/>
      <family val="0"/>
    </font>
    <font>
      <i/>
      <sz val="10"/>
      <color indexed="9"/>
      <name val="Arial"/>
      <family val="0"/>
    </font>
    <font>
      <b/>
      <sz val="10"/>
      <color indexed="9"/>
      <name val="Arial"/>
      <family val="2"/>
    </font>
    <font>
      <b/>
      <sz val="12"/>
      <color indexed="9"/>
      <name val="Arial"/>
      <family val="2"/>
    </font>
    <font>
      <b/>
      <sz val="12"/>
      <name val="Arial"/>
      <family val="2"/>
    </font>
    <font>
      <b/>
      <sz val="12"/>
      <color indexed="13"/>
      <name val="Arial"/>
      <family val="2"/>
    </font>
    <font>
      <b/>
      <sz val="10"/>
      <color indexed="12"/>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4" fillId="0" borderId="0" xfId="0" applyFont="1" applyAlignment="1">
      <alignment/>
    </xf>
    <xf numFmtId="172" fontId="0" fillId="0" borderId="0" xfId="0" applyNumberFormat="1" applyAlignment="1">
      <alignment/>
    </xf>
    <xf numFmtId="0" fontId="0" fillId="2" borderId="0" xfId="0" applyFill="1" applyAlignment="1">
      <alignment/>
    </xf>
    <xf numFmtId="0" fontId="4" fillId="2" borderId="0" xfId="0" applyFont="1" applyFill="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13" fillId="3" borderId="0" xfId="0" applyFont="1" applyFill="1" applyAlignment="1">
      <alignment/>
    </xf>
    <xf numFmtId="0" fontId="13" fillId="0" borderId="0" xfId="0" applyFont="1" applyAlignment="1">
      <alignment/>
    </xf>
    <xf numFmtId="0" fontId="9" fillId="4" borderId="0" xfId="0" applyFont="1" applyFill="1" applyAlignment="1">
      <alignment/>
    </xf>
    <xf numFmtId="0" fontId="6" fillId="2" borderId="0" xfId="0" applyFont="1" applyFill="1"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Pop 1</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Association!$I$5:$K$5</c:f>
              <c:numCache/>
            </c:numRef>
          </c:val>
        </c:ser>
        <c:axId val="59846330"/>
        <c:axId val="1746059"/>
      </c:barChart>
      <c:catAx>
        <c:axId val="5984633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46059"/>
        <c:crosses val="autoZero"/>
        <c:auto val="1"/>
        <c:lblOffset val="100"/>
        <c:noMultiLvlLbl val="0"/>
      </c:catAx>
      <c:valAx>
        <c:axId val="1746059"/>
        <c:scaling>
          <c:orientation val="minMax"/>
        </c:scaling>
        <c:axPos val="l"/>
        <c:delete val="1"/>
        <c:majorTickMark val="out"/>
        <c:minorTickMark val="none"/>
        <c:tickLblPos val="nextTo"/>
        <c:txPr>
          <a:bodyPr/>
          <a:lstStyle/>
          <a:p>
            <a:pPr>
              <a:defRPr lang="en-US" cap="none" sz="1000" b="0" i="0" u="none" baseline="0">
                <a:latin typeface="Arial"/>
                <a:ea typeface="Arial"/>
                <a:cs typeface="Arial"/>
              </a:defRPr>
            </a:pPr>
          </a:p>
        </c:txPr>
        <c:crossAx val="59846330"/>
        <c:crossesAt val="1"/>
        <c:crossBetween val="between"/>
        <c:dispUnits/>
      </c:valAx>
      <c:spPr>
        <a:noFill/>
        <a:ln>
          <a:no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Pop 2</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Association!$I$8:$K$8</c:f>
              <c:numCache/>
            </c:numRef>
          </c:val>
        </c:ser>
        <c:axId val="15714532"/>
        <c:axId val="7213061"/>
      </c:barChart>
      <c:catAx>
        <c:axId val="157145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213061"/>
        <c:crosses val="autoZero"/>
        <c:auto val="1"/>
        <c:lblOffset val="100"/>
        <c:noMultiLvlLbl val="0"/>
      </c:catAx>
      <c:valAx>
        <c:axId val="7213061"/>
        <c:scaling>
          <c:orientation val="minMax"/>
        </c:scaling>
        <c:axPos val="l"/>
        <c:delete val="1"/>
        <c:majorTickMark val="out"/>
        <c:minorTickMark val="none"/>
        <c:tickLblPos val="nextTo"/>
        <c:txPr>
          <a:bodyPr/>
          <a:lstStyle/>
          <a:p>
            <a:pPr>
              <a:defRPr lang="en-US" cap="none" sz="1000" b="0" i="0" u="none" baseline="0">
                <a:latin typeface="Arial"/>
                <a:ea typeface="Arial"/>
                <a:cs typeface="Arial"/>
              </a:defRPr>
            </a:pPr>
          </a:p>
        </c:txPr>
        <c:crossAx val="15714532"/>
        <c:crossesAt val="1"/>
        <c:crossBetween val="between"/>
        <c:dispUnits/>
      </c:valAx>
      <c:spPr>
        <a:noFill/>
        <a:ln>
          <a:no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Mixed </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Association!$I$13:$K$13</c:f>
              <c:numCache/>
            </c:numRef>
          </c:val>
        </c:ser>
        <c:axId val="64917550"/>
        <c:axId val="47387039"/>
      </c:barChart>
      <c:catAx>
        <c:axId val="649175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87039"/>
        <c:crosses val="autoZero"/>
        <c:auto val="1"/>
        <c:lblOffset val="100"/>
        <c:noMultiLvlLbl val="0"/>
      </c:catAx>
      <c:valAx>
        <c:axId val="47387039"/>
        <c:scaling>
          <c:orientation val="minMax"/>
        </c:scaling>
        <c:axPos val="l"/>
        <c:delete val="1"/>
        <c:majorTickMark val="out"/>
        <c:minorTickMark val="none"/>
        <c:tickLblPos val="nextTo"/>
        <c:crossAx val="64917550"/>
        <c:crossesAt val="1"/>
        <c:crossBetween val="between"/>
        <c:dispUnits/>
      </c:valAx>
      <c:spPr>
        <a:noFill/>
        <a:ln>
          <a:no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Mixed (after random mating)</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Association!$I$3:$K$3</c:f>
              <c:numCache/>
            </c:numRef>
          </c:cat>
          <c:val>
            <c:numRef>
              <c:f>Association!$I$18:$K$18</c:f>
              <c:numCache/>
            </c:numRef>
          </c:val>
        </c:ser>
        <c:axId val="23830168"/>
        <c:axId val="13144921"/>
      </c:barChart>
      <c:catAx>
        <c:axId val="2383016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44921"/>
        <c:crosses val="autoZero"/>
        <c:auto val="1"/>
        <c:lblOffset val="100"/>
        <c:noMultiLvlLbl val="0"/>
      </c:catAx>
      <c:valAx>
        <c:axId val="13144921"/>
        <c:scaling>
          <c:orientation val="minMax"/>
        </c:scaling>
        <c:axPos val="l"/>
        <c:delete val="1"/>
        <c:majorTickMark val="out"/>
        <c:minorTickMark val="none"/>
        <c:tickLblPos val="nextTo"/>
        <c:crossAx val="23830168"/>
        <c:crossesAt val="1"/>
        <c:crossBetween val="between"/>
        <c:dispUnits/>
      </c:valAx>
      <c:spPr>
        <a:noFill/>
        <a:ln>
          <a:no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21</xdr:row>
      <xdr:rowOff>9525</xdr:rowOff>
    </xdr:from>
    <xdr:to>
      <xdr:col>3</xdr:col>
      <xdr:colOff>400050</xdr:colOff>
      <xdr:row>29</xdr:row>
      <xdr:rowOff>38100</xdr:rowOff>
    </xdr:to>
    <xdr:graphicFrame>
      <xdr:nvGraphicFramePr>
        <xdr:cNvPr id="1" name="Chart 4"/>
        <xdr:cNvGraphicFramePr/>
      </xdr:nvGraphicFramePr>
      <xdr:xfrm>
        <a:off x="828675" y="3971925"/>
        <a:ext cx="2476500" cy="1323975"/>
      </xdr:xfrm>
      <a:graphic>
        <a:graphicData uri="http://schemas.openxmlformats.org/drawingml/2006/chart">
          <c:chart xmlns:c="http://schemas.openxmlformats.org/drawingml/2006/chart" r:id="rId1"/>
        </a:graphicData>
      </a:graphic>
    </xdr:graphicFrame>
    <xdr:clientData/>
  </xdr:twoCellAnchor>
  <xdr:twoCellAnchor>
    <xdr:from>
      <xdr:col>3</xdr:col>
      <xdr:colOff>571500</xdr:colOff>
      <xdr:row>21</xdr:row>
      <xdr:rowOff>19050</xdr:rowOff>
    </xdr:from>
    <xdr:to>
      <xdr:col>7</xdr:col>
      <xdr:colOff>133350</xdr:colOff>
      <xdr:row>29</xdr:row>
      <xdr:rowOff>28575</xdr:rowOff>
    </xdr:to>
    <xdr:graphicFrame>
      <xdr:nvGraphicFramePr>
        <xdr:cNvPr id="2" name="Chart 5"/>
        <xdr:cNvGraphicFramePr/>
      </xdr:nvGraphicFramePr>
      <xdr:xfrm>
        <a:off x="3476625" y="3981450"/>
        <a:ext cx="2505075" cy="1304925"/>
      </xdr:xfrm>
      <a:graphic>
        <a:graphicData uri="http://schemas.openxmlformats.org/drawingml/2006/chart">
          <c:chart xmlns:c="http://schemas.openxmlformats.org/drawingml/2006/chart" r:id="rId2"/>
        </a:graphicData>
      </a:graphic>
    </xdr:graphicFrame>
    <xdr:clientData/>
  </xdr:twoCellAnchor>
  <xdr:twoCellAnchor>
    <xdr:from>
      <xdr:col>7</xdr:col>
      <xdr:colOff>504825</xdr:colOff>
      <xdr:row>21</xdr:row>
      <xdr:rowOff>19050</xdr:rowOff>
    </xdr:from>
    <xdr:to>
      <xdr:col>12</xdr:col>
      <xdr:colOff>9525</xdr:colOff>
      <xdr:row>29</xdr:row>
      <xdr:rowOff>38100</xdr:rowOff>
    </xdr:to>
    <xdr:graphicFrame>
      <xdr:nvGraphicFramePr>
        <xdr:cNvPr id="3" name="Chart 6"/>
        <xdr:cNvGraphicFramePr/>
      </xdr:nvGraphicFramePr>
      <xdr:xfrm>
        <a:off x="6353175" y="3981450"/>
        <a:ext cx="2552700" cy="1314450"/>
      </xdr:xfrm>
      <a:graphic>
        <a:graphicData uri="http://schemas.openxmlformats.org/drawingml/2006/chart">
          <c:chart xmlns:c="http://schemas.openxmlformats.org/drawingml/2006/chart" r:id="rId3"/>
        </a:graphicData>
      </a:graphic>
    </xdr:graphicFrame>
    <xdr:clientData/>
  </xdr:twoCellAnchor>
  <xdr:twoCellAnchor>
    <xdr:from>
      <xdr:col>7</xdr:col>
      <xdr:colOff>523875</xdr:colOff>
      <xdr:row>29</xdr:row>
      <xdr:rowOff>152400</xdr:rowOff>
    </xdr:from>
    <xdr:to>
      <xdr:col>12</xdr:col>
      <xdr:colOff>19050</xdr:colOff>
      <xdr:row>38</xdr:row>
      <xdr:rowOff>0</xdr:rowOff>
    </xdr:to>
    <xdr:graphicFrame>
      <xdr:nvGraphicFramePr>
        <xdr:cNvPr id="4" name="Chart 7"/>
        <xdr:cNvGraphicFramePr/>
      </xdr:nvGraphicFramePr>
      <xdr:xfrm>
        <a:off x="6372225" y="5410200"/>
        <a:ext cx="2543175" cy="13049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19050</xdr:rowOff>
    </xdr:from>
    <xdr:to>
      <xdr:col>13</xdr:col>
      <xdr:colOff>9525</xdr:colOff>
      <xdr:row>0</xdr:row>
      <xdr:rowOff>628650</xdr:rowOff>
    </xdr:to>
    <xdr:sp>
      <xdr:nvSpPr>
        <xdr:cNvPr id="5" name="TextBox 9"/>
        <xdr:cNvSpPr txBox="1">
          <a:spLocks noChangeArrowheads="1"/>
        </xdr:cNvSpPr>
      </xdr:nvSpPr>
      <xdr:spPr>
        <a:xfrm>
          <a:off x="0" y="19050"/>
          <a:ext cx="10058400" cy="6096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1" i="0" u="none" baseline="0">
              <a:solidFill>
                <a:srgbClr val="FFFFFF"/>
              </a:solidFill>
              <a:latin typeface="Arial"/>
              <a:ea typeface="Arial"/>
              <a:cs typeface="Arial"/>
            </a:rPr>
            <a:t>Fill out the </a:t>
          </a:r>
          <a:r>
            <a:rPr lang="en-US" cap="none" sz="1200" b="1" i="0" u="none" baseline="0">
              <a:solidFill>
                <a:srgbClr val="FFFF00"/>
              </a:solidFill>
              <a:latin typeface="Arial"/>
              <a:ea typeface="Arial"/>
              <a:cs typeface="Arial"/>
            </a:rPr>
            <a:t>yellow cells</a:t>
          </a:r>
          <a:r>
            <a:rPr lang="en-US" cap="none" sz="1200" b="1" i="0" u="none" baseline="0">
              <a:solidFill>
                <a:srgbClr val="FFFFFF"/>
              </a:solidFill>
              <a:latin typeface="Arial"/>
              <a:ea typeface="Arial"/>
              <a:cs typeface="Arial"/>
            </a:rPr>
            <a:t> and see what happens to the stratified, mixed population, and also see what happens if there would have been random mating between populations.  
(assuming only additive effects and equal population sizes)</a:t>
          </a:r>
          <a:r>
            <a:rPr lang="en-US" cap="none" sz="1200" b="1" i="0" u="none" baseline="0">
              <a:latin typeface="Arial"/>
              <a:ea typeface="Arial"/>
              <a:cs typeface="Aria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C19" sqref="C19:K19"/>
    </sheetView>
  </sheetViews>
  <sheetFormatPr defaultColWidth="9.140625" defaultRowHeight="12.75"/>
  <cols>
    <col min="1" max="1" width="14.140625" style="0" customWidth="1"/>
    <col min="2" max="2" width="20.28125" style="0" customWidth="1"/>
    <col min="6" max="6" width="15.00390625" style="0" customWidth="1"/>
    <col min="7" max="7" width="10.8515625" style="0" customWidth="1"/>
    <col min="8" max="8" width="9.140625" style="2" customWidth="1"/>
    <col min="13" max="13" width="17.28125" style="0" customWidth="1"/>
  </cols>
  <sheetData>
    <row r="1" spans="1:13" ht="50.25" customHeight="1">
      <c r="A1" s="7"/>
      <c r="B1" s="7"/>
      <c r="C1" s="7"/>
      <c r="D1" s="7"/>
      <c r="E1" s="7"/>
      <c r="F1" s="7"/>
      <c r="G1" s="7"/>
      <c r="H1" s="8"/>
      <c r="I1" s="7"/>
      <c r="J1" s="7"/>
      <c r="K1" s="7"/>
      <c r="L1" s="7"/>
      <c r="M1" s="7"/>
    </row>
    <row r="3" spans="1:13" ht="12.75">
      <c r="A3" s="1"/>
      <c r="C3" s="2" t="s">
        <v>5</v>
      </c>
      <c r="D3" s="2" t="s">
        <v>6</v>
      </c>
      <c r="E3" s="2" t="s">
        <v>4</v>
      </c>
      <c r="F3" s="2" t="s">
        <v>9</v>
      </c>
      <c r="G3" s="2"/>
      <c r="H3" s="2" t="s">
        <v>11</v>
      </c>
      <c r="I3" s="11">
        <v>11</v>
      </c>
      <c r="J3" s="11">
        <v>12</v>
      </c>
      <c r="K3" s="11">
        <v>22</v>
      </c>
      <c r="M3" s="11" t="s">
        <v>9</v>
      </c>
    </row>
    <row r="4" spans="1:11" ht="15">
      <c r="A4" s="12" t="s">
        <v>13</v>
      </c>
      <c r="B4" s="2" t="s">
        <v>12</v>
      </c>
      <c r="C4" s="9">
        <v>0.1</v>
      </c>
      <c r="D4" s="6">
        <f>1-C4</f>
        <v>0.9</v>
      </c>
      <c r="H4" s="2" t="s">
        <v>12</v>
      </c>
      <c r="I4">
        <f>C4*C4</f>
        <v>0.010000000000000002</v>
      </c>
      <c r="J4">
        <f>2*(C4*D4)</f>
        <v>0.18000000000000002</v>
      </c>
      <c r="K4">
        <f>D4*D4</f>
        <v>0.81</v>
      </c>
    </row>
    <row r="5" spans="1:13" ht="12.75">
      <c r="A5" s="2"/>
      <c r="B5" s="2" t="s">
        <v>10</v>
      </c>
      <c r="C5" s="9">
        <v>-2</v>
      </c>
      <c r="D5" s="6">
        <f>-1*C5</f>
        <v>2</v>
      </c>
      <c r="E5">
        <f>-(C5-D5)</f>
        <v>4</v>
      </c>
      <c r="F5" s="9">
        <v>90</v>
      </c>
      <c r="H5" s="2" t="s">
        <v>1</v>
      </c>
      <c r="I5">
        <f>F5-(E5*J4+(2*E5*K4))</f>
        <v>82.8</v>
      </c>
      <c r="J5">
        <f>I5+E5</f>
        <v>86.8</v>
      </c>
      <c r="K5">
        <f>J5+E5</f>
        <v>90.8</v>
      </c>
      <c r="M5">
        <f>I4*I5+J4*J5+K4*K5</f>
        <v>90</v>
      </c>
    </row>
    <row r="6" spans="1:11" ht="12.75">
      <c r="A6" s="2"/>
      <c r="B6" s="2"/>
      <c r="D6" s="6"/>
      <c r="F6" s="10"/>
      <c r="H6" s="2" t="s">
        <v>11</v>
      </c>
      <c r="I6" s="11">
        <v>11</v>
      </c>
      <c r="J6" s="11">
        <v>12</v>
      </c>
      <c r="K6" s="11">
        <v>22</v>
      </c>
    </row>
    <row r="7" spans="1:11" ht="15">
      <c r="A7" s="12" t="s">
        <v>14</v>
      </c>
      <c r="B7" s="2" t="s">
        <v>12</v>
      </c>
      <c r="C7" s="9">
        <v>0.5</v>
      </c>
      <c r="D7" s="6">
        <f>1-C7</f>
        <v>0.5</v>
      </c>
      <c r="F7" s="10"/>
      <c r="H7" s="2" t="s">
        <v>12</v>
      </c>
      <c r="I7">
        <f>C7*C7</f>
        <v>0.25</v>
      </c>
      <c r="J7">
        <f>2*(C7*D7)</f>
        <v>0.5</v>
      </c>
      <c r="K7">
        <f>D7*D7</f>
        <v>0.25</v>
      </c>
    </row>
    <row r="8" spans="1:13" ht="12.75">
      <c r="A8" s="2"/>
      <c r="B8" s="2" t="s">
        <v>1</v>
      </c>
      <c r="C8" s="9">
        <v>-2</v>
      </c>
      <c r="D8" s="6">
        <f>-1*C8</f>
        <v>2</v>
      </c>
      <c r="E8">
        <f>-(C8-D8)</f>
        <v>4</v>
      </c>
      <c r="F8" s="9">
        <v>110</v>
      </c>
      <c r="H8" s="2" t="s">
        <v>1</v>
      </c>
      <c r="I8">
        <f>F8-(E8*J7+(2*E8*K7))</f>
        <v>106</v>
      </c>
      <c r="J8">
        <f>I8+E8</f>
        <v>110</v>
      </c>
      <c r="K8">
        <f>J8+E8</f>
        <v>114</v>
      </c>
      <c r="M8">
        <f>I7*I8+J7*J8+K7*K8</f>
        <v>110</v>
      </c>
    </row>
    <row r="11" spans="8:11" ht="12.75">
      <c r="H11" s="2" t="s">
        <v>11</v>
      </c>
      <c r="I11" s="11">
        <v>11</v>
      </c>
      <c r="J11" s="11">
        <v>12</v>
      </c>
      <c r="K11" s="11">
        <v>22</v>
      </c>
    </row>
    <row r="12" spans="1:12" ht="15">
      <c r="A12" s="12" t="s">
        <v>15</v>
      </c>
      <c r="B12" s="2" t="s">
        <v>12</v>
      </c>
      <c r="C12">
        <f>I12+(0.5*J12)</f>
        <v>0.30000000000000004</v>
      </c>
      <c r="D12">
        <f>K12+(0.5*J12)</f>
        <v>0.7000000000000001</v>
      </c>
      <c r="F12" s="2" t="s">
        <v>16</v>
      </c>
      <c r="H12" s="2" t="s">
        <v>12</v>
      </c>
      <c r="I12">
        <f>(I4+I7)/2</f>
        <v>0.13</v>
      </c>
      <c r="J12">
        <f>(J4+J7)/2</f>
        <v>0.34</v>
      </c>
      <c r="K12">
        <f>(K4+K7)/2</f>
        <v>0.53</v>
      </c>
      <c r="L12" s="2" t="s">
        <v>8</v>
      </c>
    </row>
    <row r="13" spans="2:13" ht="12.75">
      <c r="B13" s="2" t="s">
        <v>1</v>
      </c>
      <c r="C13" s="3">
        <f>(I13-K13)/4</f>
        <v>2.2089985486211887</v>
      </c>
      <c r="D13" s="3">
        <f>-1*C13</f>
        <v>-2.2089985486211887</v>
      </c>
      <c r="E13" s="3">
        <f>-(C13-D13)</f>
        <v>-4.417997097242377</v>
      </c>
      <c r="F13" s="13">
        <f>J13-AVERAGE(K13,I13)</f>
        <v>3.1691283189618247</v>
      </c>
      <c r="H13" s="2" t="s">
        <v>1</v>
      </c>
      <c r="I13" s="3">
        <f>((I4*I5+I7*I8))/(I4+I7)</f>
        <v>105.1076923076923</v>
      </c>
      <c r="J13" s="3">
        <f>((J4*J5+J7*J8))/(J4+J7)</f>
        <v>103.85882352941175</v>
      </c>
      <c r="K13" s="3">
        <f>((K4*K5+K7*K8))/(K4+K7)</f>
        <v>96.27169811320755</v>
      </c>
      <c r="M13">
        <f>I12*I13+J12*J13+K12*K13</f>
        <v>100</v>
      </c>
    </row>
    <row r="14" spans="1:13" ht="12.75">
      <c r="A14" s="4"/>
      <c r="B14" s="4"/>
      <c r="C14" s="4"/>
      <c r="D14" s="4"/>
      <c r="E14" s="4"/>
      <c r="F14" s="4"/>
      <c r="G14" s="4"/>
      <c r="H14" s="5"/>
      <c r="I14" s="4"/>
      <c r="J14" s="4"/>
      <c r="K14" s="4"/>
      <c r="L14" s="4"/>
      <c r="M14" s="4"/>
    </row>
    <row r="15" spans="1:2" ht="12.75">
      <c r="A15" s="1" t="s">
        <v>7</v>
      </c>
      <c r="B15" s="1"/>
    </row>
    <row r="16" spans="1:8" ht="12.75">
      <c r="A16" s="2"/>
      <c r="B16" s="2"/>
      <c r="C16" s="2" t="s">
        <v>5</v>
      </c>
      <c r="D16" s="2" t="s">
        <v>6</v>
      </c>
      <c r="E16" s="2" t="s">
        <v>4</v>
      </c>
      <c r="F16" s="2" t="s">
        <v>2</v>
      </c>
      <c r="G16" s="2"/>
      <c r="H16" s="2" t="s">
        <v>3</v>
      </c>
    </row>
    <row r="17" spans="1:12" ht="12.75">
      <c r="A17" s="2"/>
      <c r="B17" s="2" t="s">
        <v>12</v>
      </c>
      <c r="C17">
        <f>(C4+C7)/2</f>
        <v>0.3</v>
      </c>
      <c r="D17">
        <f>(D4+D7)/2</f>
        <v>0.7</v>
      </c>
      <c r="H17" s="2" t="s">
        <v>0</v>
      </c>
      <c r="I17">
        <f>C17*C17</f>
        <v>0.09</v>
      </c>
      <c r="J17">
        <f>2*(C17*D17)</f>
        <v>0.42</v>
      </c>
      <c r="K17">
        <f>D17*D17</f>
        <v>0.48999999999999994</v>
      </c>
      <c r="L17" s="2" t="s">
        <v>17</v>
      </c>
    </row>
    <row r="18" spans="3:13" ht="12.75">
      <c r="C18">
        <f>(C5+C8)/2</f>
        <v>-2</v>
      </c>
      <c r="D18" s="3">
        <f>-1*C18</f>
        <v>2</v>
      </c>
      <c r="E18" s="3">
        <f>-(C18-D18)</f>
        <v>4</v>
      </c>
      <c r="F18">
        <f>(F5+F8)/2</f>
        <v>100</v>
      </c>
      <c r="H18" s="2" t="s">
        <v>1</v>
      </c>
      <c r="I18">
        <f>F18-(E18*J17+(2*E18*K17))</f>
        <v>94.4</v>
      </c>
      <c r="J18">
        <f>I18+E18</f>
        <v>98.4</v>
      </c>
      <c r="K18">
        <f>J18+E18</f>
        <v>102.4</v>
      </c>
      <c r="M18">
        <f>I17*I18+J17*J18+K17*K18</f>
        <v>100</v>
      </c>
    </row>
    <row r="19" spans="3:5" ht="12.75">
      <c r="C19" s="3"/>
      <c r="D19" s="3"/>
      <c r="E19" s="3"/>
    </row>
    <row r="20" spans="1:13" ht="12.75">
      <c r="A20" s="4"/>
      <c r="B20" s="4"/>
      <c r="C20" s="4"/>
      <c r="D20" s="4"/>
      <c r="E20" s="4"/>
      <c r="F20" s="4"/>
      <c r="G20" s="4"/>
      <c r="H20" s="5"/>
      <c r="I20" s="4"/>
      <c r="J20" s="4"/>
      <c r="K20" s="4"/>
      <c r="L20" s="4"/>
      <c r="M20" s="4"/>
    </row>
  </sheetData>
  <printOptions gridLines="1"/>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VIPBG  MCV/VCU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Maclean</dc:creator>
  <cp:keywords/>
  <dc:description/>
  <cp:lastModifiedBy>D.Posthuma</cp:lastModifiedBy>
  <cp:lastPrinted>2001-09-13T08:50:39Z</cp:lastPrinted>
  <dcterms:created xsi:type="dcterms:W3CDTF">2001-04-11T20:59:02Z</dcterms:created>
  <dcterms:modified xsi:type="dcterms:W3CDTF">2005-03-09T21:28:41Z</dcterms:modified>
  <cp:category/>
  <cp:version/>
  <cp:contentType/>
  <cp:contentStatus/>
</cp:coreProperties>
</file>